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ulblad klimaatadaptati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<sst xmlns="http://schemas.openxmlformats.org/spreadsheetml/2006/main" count="84" uniqueCount="48">
  <si>
    <t xml:space="preserve">In te vullen gegevens:</t>
  </si>
  <si>
    <t xml:space="preserve">Eenheid</t>
  </si>
  <si>
    <t xml:space="preserve">Watergegevens:</t>
  </si>
  <si>
    <t xml:space="preserve">Bodemgegevens:</t>
  </si>
  <si>
    <t xml:space="preserve">Oppervlakte pand(en)</t>
  </si>
  <si>
    <t xml:space="preserve">m²</t>
  </si>
  <si>
    <t xml:space="preserve">Neerslagintensiteit</t>
  </si>
  <si>
    <t xml:space="preserve">mm/uur</t>
  </si>
  <si>
    <t xml:space="preserve">Doorlatendheid bodem</t>
  </si>
  <si>
    <t xml:space="preserve">m/d</t>
  </si>
  <si>
    <t xml:space="preserve">Oppervlakte voortuin</t>
  </si>
  <si>
    <t xml:space="preserve">Totaal te verwerken neerslag</t>
  </si>
  <si>
    <t xml:space="preserve">m³</t>
  </si>
  <si>
    <t xml:space="preserve">Porositeit grind</t>
  </si>
  <si>
    <t xml:space="preserve">% vrije ruimte</t>
  </si>
  <si>
    <t xml:space="preserve">Oppervlakte achtertuin</t>
  </si>
  <si>
    <t xml:space="preserve">Neerslag voorzijde:</t>
  </si>
  <si>
    <t xml:space="preserve">Dakhelling</t>
  </si>
  <si>
    <t xml:space="preserve">graden</t>
  </si>
  <si>
    <t xml:space="preserve">Neerslag achterzijde;</t>
  </si>
  <si>
    <t xml:space="preserve">Hellingshoeken dakvlak</t>
  </si>
  <si>
    <t xml:space="preserve">Helling</t>
  </si>
  <si>
    <t xml:space="preserve">fdak</t>
  </si>
  <si>
    <t xml:space="preserve">Maatregelen voorzijde huis:</t>
  </si>
  <si>
    <t xml:space="preserve">Hoeveelheid in stuks</t>
  </si>
  <si>
    <t xml:space="preserve">Hoeveelheid in m²</t>
  </si>
  <si>
    <t xml:space="preserve">Verwerking in m³</t>
  </si>
  <si>
    <t xml:space="preserve">Totaal m³ verwerkt voorzijde:</t>
  </si>
  <si>
    <t xml:space="preserve">Groen in tuin</t>
  </si>
  <si>
    <t xml:space="preserve">x</t>
  </si>
  <si>
    <t xml:space="preserve">Totaal m³  te verwerken voorzijde:</t>
  </si>
  <si>
    <t xml:space="preserve">Groen dak (voorzijde)</t>
  </si>
  <si>
    <t xml:space="preserve">Geveltuin</t>
  </si>
  <si>
    <t xml:space="preserve">Totaal m³ verwerkt achterzijde:</t>
  </si>
  <si>
    <t xml:space="preserve">Hydrorock/blob onder geveltuin</t>
  </si>
  <si>
    <t xml:space="preserve">Totaal m³ te verwerken achterzijde:</t>
  </si>
  <si>
    <t xml:space="preserve">Plantenbak</t>
  </si>
  <si>
    <t xml:space="preserve">Oppervlakte resterend voortuin</t>
  </si>
  <si>
    <t xml:space="preserve">Vijver</t>
  </si>
  <si>
    <t xml:space="preserve">Oppervlakte resterend achtertuin</t>
  </si>
  <si>
    <t xml:space="preserve">Verlagen van de tuin</t>
  </si>
  <si>
    <t xml:space="preserve">Regenton</t>
  </si>
  <si>
    <t xml:space="preserve">Regentonschutting</t>
  </si>
  <si>
    <t xml:space="preserve">Grindkoffer</t>
  </si>
  <si>
    <t xml:space="preserve">Infiltratiekrat</t>
  </si>
  <si>
    <t xml:space="preserve">Infiltratiekolk</t>
  </si>
  <si>
    <t xml:space="preserve">Maatregelen achterzijde huis:</t>
  </si>
  <si>
    <t xml:space="preserve">Groen dak (achterzijde)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</si>
</sst>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7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D9D9D9"/>
        <bgColor rgb="FFC6EFCE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BFBFBF"/>
      </patternFill>
    </fill>
    <fill>
      <patternFill patternType="solid">
        <fgColor rgb="FFBFBFBF"/>
        <bgColor rgb="FFD9D9D9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BFBFBF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RowHeight="15" zeroHeight="false" outlineLevelRow="0" outlineLevelCol="0"/>
  <cols>
    <col collapsed="false" customWidth="true" hidden="false" outlineLevel="0" max="1" min="1" style="0" width="30.14"/>
    <col collapsed="false" customWidth="true" hidden="false" outlineLevel="0" max="2" min="2" style="0" width="20.86"/>
    <col collapsed="false" customWidth="true" hidden="false" outlineLevel="0" max="3" min="3" style="0" width="17.71"/>
    <col collapsed="false" customWidth="true" hidden="false" outlineLevel="0" max="4" min="4" style="0" width="16.43"/>
    <col collapsed="false" customWidth="true" hidden="false" outlineLevel="0" max="5" min="5" style="0" width="8.86"/>
    <col collapsed="false" customWidth="true" hidden="false" outlineLevel="0" max="6" min="6" style="0" width="33.14"/>
    <col collapsed="false" customWidth="true" hidden="false" outlineLevel="0" max="7" min="7" style="0" width="8.57"/>
    <col collapsed="false" customWidth="true" hidden="false" outlineLevel="0" max="9" min="8" style="0" width="8.86"/>
    <col collapsed="false" customWidth="true" hidden="false" outlineLevel="0" max="10" min="10" style="0" width="22.43"/>
    <col collapsed="false" customWidth="true" hidden="false" outlineLevel="0" max="11" min="11" style="0" width="12.29"/>
    <col collapsed="false" customWidth="true" hidden="false" outlineLevel="0" max="12" min="12" style="0" width="13.43"/>
    <col collapsed="false" customWidth="true" hidden="false" outlineLevel="0" max="26" min="13" style="0" width="8.71"/>
    <col collapsed="false" customWidth="true" hidden="false" outlineLevel="0" max="1025" min="27" style="0" width="14.43"/>
  </cols>
  <sheetData>
    <row r="1" customFormat="false" ht="13.5" hidden="false" customHeight="true" outlineLevel="0" collapsed="false"/>
    <row r="2" customFormat="false" ht="13.5" hidden="false" customHeight="true" outlineLevel="0" collapsed="false">
      <c r="B2" s="1" t="s">
        <v>0</v>
      </c>
      <c r="C2" s="1"/>
      <c r="D2" s="2" t="s">
        <v>1</v>
      </c>
      <c r="F2" s="1" t="s">
        <v>2</v>
      </c>
      <c r="G2" s="1"/>
      <c r="H2" s="2" t="s">
        <v>1</v>
      </c>
      <c r="J2" s="2" t="s">
        <v>3</v>
      </c>
      <c r="K2" s="2"/>
      <c r="L2" s="2" t="s">
        <v>1</v>
      </c>
    </row>
    <row r="3" customFormat="false" ht="13.5" hidden="false" customHeight="true" outlineLevel="0" collapsed="false">
      <c r="B3" s="3" t="s">
        <v>4</v>
      </c>
      <c r="C3" s="4" t="n">
        <v>0</v>
      </c>
      <c r="D3" s="3" t="s">
        <v>5</v>
      </c>
      <c r="F3" s="3" t="s">
        <v>6</v>
      </c>
      <c r="G3" s="5" t="n">
        <v>40</v>
      </c>
      <c r="H3" s="3" t="s">
        <v>7</v>
      </c>
      <c r="J3" s="3" t="s">
        <v>8</v>
      </c>
      <c r="K3" s="3" t="n">
        <v>0.1</v>
      </c>
      <c r="L3" s="3" t="s">
        <v>9</v>
      </c>
    </row>
    <row r="4" customFormat="false" ht="13.5" hidden="false" customHeight="true" outlineLevel="0" collapsed="false">
      <c r="B4" s="3" t="s">
        <v>10</v>
      </c>
      <c r="C4" s="4" t="n">
        <v>0</v>
      </c>
      <c r="D4" s="3" t="s">
        <v>5</v>
      </c>
      <c r="F4" s="3" t="s">
        <v>11</v>
      </c>
      <c r="G4" s="6" t="n">
        <f aca="false">(C3+C4)*(G3/1000)</f>
        <v>0</v>
      </c>
      <c r="H4" s="3" t="s">
        <v>12</v>
      </c>
      <c r="J4" s="3" t="s">
        <v>13</v>
      </c>
      <c r="K4" s="3" t="n">
        <v>0.3</v>
      </c>
      <c r="L4" s="3" t="s">
        <v>14</v>
      </c>
    </row>
    <row r="5" customFormat="false" ht="13.5" hidden="false" customHeight="true" outlineLevel="0" collapsed="false">
      <c r="B5" s="3" t="s">
        <v>15</v>
      </c>
      <c r="C5" s="4" t="n">
        <v>0</v>
      </c>
      <c r="D5" s="3" t="s">
        <v>5</v>
      </c>
      <c r="F5" s="3" t="s">
        <v>16</v>
      </c>
      <c r="G5" s="6" t="n">
        <f aca="false">((C3/2)+C4)*(G3/1000)</f>
        <v>0</v>
      </c>
      <c r="H5" s="3" t="s">
        <v>12</v>
      </c>
    </row>
    <row r="6" customFormat="false" ht="13.5" hidden="false" customHeight="true" outlineLevel="0" collapsed="false">
      <c r="B6" s="3" t="s">
        <v>17</v>
      </c>
      <c r="C6" s="4" t="n">
        <v>30</v>
      </c>
      <c r="D6" s="3" t="s">
        <v>18</v>
      </c>
      <c r="F6" s="3" t="s">
        <v>19</v>
      </c>
      <c r="G6" s="6" t="n">
        <f aca="false">((C3/2)+C5)*(G3/1000)</f>
        <v>0</v>
      </c>
      <c r="H6" s="3" t="s">
        <v>12</v>
      </c>
      <c r="J6" s="2" t="s">
        <v>20</v>
      </c>
      <c r="K6" s="2"/>
      <c r="L6" s="7"/>
    </row>
    <row r="7" customFormat="false" ht="13.5" hidden="false" customHeight="true" outlineLevel="0" collapsed="false">
      <c r="J7" s="8" t="s">
        <v>21</v>
      </c>
      <c r="K7" s="8" t="s">
        <v>22</v>
      </c>
    </row>
    <row r="8" customFormat="false" ht="13.5" hidden="false" customHeight="true" outlineLevel="0" collapsed="false">
      <c r="A8" s="2" t="s">
        <v>23</v>
      </c>
      <c r="B8" s="2" t="s">
        <v>24</v>
      </c>
      <c r="C8" s="2" t="s">
        <v>25</v>
      </c>
      <c r="D8" s="2" t="s">
        <v>26</v>
      </c>
      <c r="F8" s="3" t="s">
        <v>27</v>
      </c>
      <c r="G8" s="6" t="n">
        <f aca="false">D9+D15+D22+D18+D24+D10+D11+D12+D14+D16+D19+D21</f>
        <v>0</v>
      </c>
      <c r="H8" s="3" t="s">
        <v>12</v>
      </c>
      <c r="J8" s="8" t="n">
        <v>0</v>
      </c>
      <c r="K8" s="8" t="n">
        <v>1</v>
      </c>
    </row>
    <row r="9" customFormat="false" ht="13.5" hidden="false" customHeight="true" outlineLevel="0" collapsed="false">
      <c r="A9" s="3" t="s">
        <v>28</v>
      </c>
      <c r="B9" s="9" t="s">
        <v>29</v>
      </c>
      <c r="C9" s="4" t="n">
        <v>0</v>
      </c>
      <c r="D9" s="6" t="n">
        <f aca="false">C9*(K3/24)</f>
        <v>0</v>
      </c>
      <c r="F9" s="3" t="s">
        <v>30</v>
      </c>
      <c r="G9" s="6" t="n">
        <f aca="false">G5-G8</f>
        <v>0</v>
      </c>
      <c r="H9" s="3" t="s">
        <v>12</v>
      </c>
      <c r="J9" s="8" t="n">
        <v>15</v>
      </c>
      <c r="K9" s="8" t="n">
        <v>1.04</v>
      </c>
    </row>
    <row r="10" customFormat="false" ht="13.5" hidden="false" customHeight="true" outlineLevel="0" collapsed="false">
      <c r="A10" s="3" t="s">
        <v>31</v>
      </c>
      <c r="B10" s="9" t="s">
        <v>29</v>
      </c>
      <c r="C10" s="4" t="n">
        <v>0</v>
      </c>
      <c r="D10" s="6" t="n">
        <f aca="false">C10*(_xlfn.IFS($C$6=$J$8,$K$8,$C$6=$J$9,$K$9,$C$6=$J$10,$K$10))*0.025</f>
        <v>0</v>
      </c>
      <c r="J10" s="8" t="n">
        <v>30</v>
      </c>
      <c r="K10" s="8" t="n">
        <v>1.15</v>
      </c>
    </row>
    <row r="11" customFormat="false" ht="13.5" hidden="false" customHeight="true" outlineLevel="0" collapsed="false">
      <c r="A11" s="3" t="s">
        <v>32</v>
      </c>
      <c r="B11" s="9" t="s">
        <v>29</v>
      </c>
      <c r="C11" s="4" t="n">
        <v>0</v>
      </c>
      <c r="D11" s="6" t="n">
        <f aca="false">C11*(K3/24)</f>
        <v>0</v>
      </c>
      <c r="F11" s="3" t="s">
        <v>33</v>
      </c>
      <c r="G11" s="6" t="n">
        <f aca="false">D27++D30+D31+D32+D34+D28+D35+D37+D38+D40</f>
        <v>0</v>
      </c>
      <c r="H11" s="3" t="s">
        <v>12</v>
      </c>
    </row>
    <row r="12" customFormat="false" ht="13.5" hidden="false" customHeight="true" outlineLevel="0" collapsed="false">
      <c r="A12" s="3" t="s">
        <v>34</v>
      </c>
      <c r="B12" s="4" t="n">
        <v>0</v>
      </c>
      <c r="C12" s="9" t="n">
        <f aca="false">B12*(1.2*0.5)</f>
        <v>0</v>
      </c>
      <c r="D12" s="6" t="n">
        <f aca="false">0.17*B12</f>
        <v>0</v>
      </c>
      <c r="F12" s="3" t="s">
        <v>35</v>
      </c>
      <c r="G12" s="6" t="n">
        <f aca="false">G6-G11</f>
        <v>0</v>
      </c>
      <c r="H12" s="3" t="s">
        <v>12</v>
      </c>
    </row>
    <row r="14" customFormat="false" ht="13.5" hidden="false" customHeight="true" outlineLevel="0" collapsed="false">
      <c r="A14" s="3" t="s">
        <v>36</v>
      </c>
      <c r="B14" s="9" t="s">
        <v>29</v>
      </c>
      <c r="C14" s="4" t="n">
        <v>0</v>
      </c>
      <c r="D14" s="6" t="n">
        <f aca="false">C14*0.21</f>
        <v>0</v>
      </c>
      <c r="F14" s="3" t="s">
        <v>37</v>
      </c>
      <c r="G14" s="5" t="n">
        <f aca="false">C4-SUM(C9)-SUM(C24)-SUM(C18:C21)-SUM(C14:C15)-SUM(C11)</f>
        <v>0</v>
      </c>
      <c r="H14" s="3" t="s">
        <v>5</v>
      </c>
      <c r="J14" s="5"/>
    </row>
    <row r="15" customFormat="false" ht="13.5" hidden="false" customHeight="true" outlineLevel="0" collapsed="false">
      <c r="A15" s="3" t="s">
        <v>38</v>
      </c>
      <c r="B15" s="9" t="s">
        <v>29</v>
      </c>
      <c r="C15" s="10" t="n">
        <v>0</v>
      </c>
      <c r="D15" s="6" t="n">
        <f aca="false">C15*0.1</f>
        <v>0</v>
      </c>
      <c r="F15" s="3" t="s">
        <v>39</v>
      </c>
      <c r="G15" s="5" t="n">
        <f aca="false">C5-SUM(C27)-SUM(C30:C31)-SUM(C34:C37)-SUM(C40)</f>
        <v>0</v>
      </c>
      <c r="H15" s="3" t="s">
        <v>5</v>
      </c>
    </row>
    <row r="16" customFormat="false" ht="13.5" hidden="false" customHeight="true" outlineLevel="0" collapsed="false">
      <c r="A16" s="3" t="s">
        <v>40</v>
      </c>
      <c r="B16" s="9" t="s">
        <v>29</v>
      </c>
      <c r="C16" s="4" t="n">
        <v>0</v>
      </c>
      <c r="D16" s="6" t="n">
        <f aca="false">C16*0.05+C16*(K3/24)</f>
        <v>0</v>
      </c>
    </row>
    <row r="18" customFormat="false" ht="13.5" hidden="false" customHeight="true" outlineLevel="0" collapsed="false">
      <c r="A18" s="3" t="s">
        <v>41</v>
      </c>
      <c r="B18" s="4" t="n">
        <v>0</v>
      </c>
      <c r="C18" s="9" t="n">
        <f aca="false">B18*(1/4)*PI()*(0.6^2)</f>
        <v>0</v>
      </c>
      <c r="D18" s="6" t="n">
        <f aca="false">B18*0.2</f>
        <v>0</v>
      </c>
    </row>
    <row r="19" customFormat="false" ht="13.5" hidden="false" customHeight="true" outlineLevel="0" collapsed="false">
      <c r="A19" s="3" t="s">
        <v>42</v>
      </c>
      <c r="B19" s="4" t="n">
        <v>0</v>
      </c>
      <c r="C19" s="9" t="n">
        <f aca="false">0.9*0.22*B19</f>
        <v>0</v>
      </c>
      <c r="D19" s="6" t="n">
        <f aca="false">B19*0.33</f>
        <v>0</v>
      </c>
    </row>
    <row r="21" customFormat="false" ht="13.5" hidden="false" customHeight="true" outlineLevel="0" collapsed="false">
      <c r="A21" s="3" t="s">
        <v>43</v>
      </c>
      <c r="B21" s="9" t="s">
        <v>29</v>
      </c>
      <c r="C21" s="11" t="n">
        <v>0</v>
      </c>
      <c r="D21" s="6" t="n">
        <f aca="false">C21*0.2*0.3</f>
        <v>0</v>
      </c>
    </row>
    <row r="22" customFormat="false" ht="13.5" hidden="false" customHeight="true" outlineLevel="0" collapsed="false">
      <c r="A22" s="3" t="s">
        <v>44</v>
      </c>
      <c r="B22" s="4" t="n">
        <v>0</v>
      </c>
      <c r="C22" s="9" t="n">
        <f aca="false">B22*1*0.5</f>
        <v>0</v>
      </c>
      <c r="D22" s="6" t="n">
        <f aca="false">B22*0.2</f>
        <v>0</v>
      </c>
    </row>
    <row r="24" customFormat="false" ht="13.5" hidden="false" customHeight="true" outlineLevel="0" collapsed="false">
      <c r="A24" s="3" t="s">
        <v>45</v>
      </c>
      <c r="B24" s="4" t="n">
        <v>0</v>
      </c>
      <c r="C24" s="9" t="n">
        <f aca="false">B24*(0.3*0.3)</f>
        <v>0</v>
      </c>
      <c r="D24" s="6" t="n">
        <f aca="false">B24*1.05</f>
        <v>0</v>
      </c>
    </row>
    <row r="26" customFormat="false" ht="13.5" hidden="false" customHeight="true" outlineLevel="0" collapsed="false">
      <c r="A26" s="2" t="s">
        <v>46</v>
      </c>
      <c r="B26" s="2" t="s">
        <v>24</v>
      </c>
      <c r="C26" s="2" t="s">
        <v>25</v>
      </c>
      <c r="D26" s="2" t="s">
        <v>26</v>
      </c>
    </row>
    <row r="27" customFormat="false" ht="13.5" hidden="false" customHeight="true" outlineLevel="0" collapsed="false">
      <c r="A27" s="3" t="s">
        <v>28</v>
      </c>
      <c r="B27" s="9" t="s">
        <v>29</v>
      </c>
      <c r="C27" s="4" t="n">
        <v>0</v>
      </c>
      <c r="D27" s="6" t="n">
        <f aca="false">C27*(K3/24)</f>
        <v>0</v>
      </c>
    </row>
    <row r="28" customFormat="false" ht="13.5" hidden="false" customHeight="true" outlineLevel="0" collapsed="false">
      <c r="A28" s="3" t="s">
        <v>47</v>
      </c>
      <c r="B28" s="9" t="s">
        <v>29</v>
      </c>
      <c r="C28" s="4" t="n">
        <v>0</v>
      </c>
      <c r="D28" s="6" t="n">
        <f aca="false">C28*(_xlfn.IFS($C$6=$J$8,$K$8,$C$6=$J$9,$K$9,$C$6=$J$10,$K$10)*0.025)</f>
        <v>0</v>
      </c>
    </row>
    <row r="30" customFormat="false" ht="13.5" hidden="false" customHeight="true" outlineLevel="0" collapsed="false">
      <c r="A30" s="3" t="s">
        <v>36</v>
      </c>
      <c r="B30" s="9" t="s">
        <v>29</v>
      </c>
      <c r="C30" s="4" t="n">
        <v>0</v>
      </c>
      <c r="D30" s="6" t="n">
        <f aca="false">C30*0.21</f>
        <v>0</v>
      </c>
    </row>
    <row r="31" customFormat="false" ht="13.5" hidden="false" customHeight="true" outlineLevel="0" collapsed="false">
      <c r="A31" s="3" t="s">
        <v>38</v>
      </c>
      <c r="B31" s="9" t="s">
        <v>29</v>
      </c>
      <c r="C31" s="10" t="n">
        <v>0</v>
      </c>
      <c r="D31" s="6" t="n">
        <f aca="false">C31*0.1</f>
        <v>0</v>
      </c>
    </row>
    <row r="32" customFormat="false" ht="13.5" hidden="false" customHeight="true" outlineLevel="0" collapsed="false">
      <c r="A32" s="3" t="s">
        <v>40</v>
      </c>
      <c r="B32" s="9" t="s">
        <v>29</v>
      </c>
      <c r="C32" s="4" t="n">
        <v>0</v>
      </c>
      <c r="D32" s="6" t="n">
        <f aca="false">C32*0.05+C32*(K3/24)</f>
        <v>0</v>
      </c>
    </row>
    <row r="34" customFormat="false" ht="13.5" hidden="false" customHeight="true" outlineLevel="0" collapsed="false">
      <c r="A34" s="3" t="s">
        <v>41</v>
      </c>
      <c r="B34" s="4" t="n">
        <v>0</v>
      </c>
      <c r="C34" s="9" t="n">
        <f aca="false">B34*(1/4)*PI()*(0.6^2)</f>
        <v>0</v>
      </c>
      <c r="D34" s="6" t="n">
        <f aca="false">B34*0.2</f>
        <v>0</v>
      </c>
    </row>
    <row r="35" customFormat="false" ht="13.5" hidden="false" customHeight="true" outlineLevel="0" collapsed="false">
      <c r="A35" s="3" t="s">
        <v>42</v>
      </c>
      <c r="B35" s="4" t="n">
        <v>0</v>
      </c>
      <c r="C35" s="9" t="n">
        <f aca="false">0.9*0.22*B35</f>
        <v>0</v>
      </c>
      <c r="D35" s="6" t="n">
        <f aca="false">B35*0.33</f>
        <v>0</v>
      </c>
    </row>
    <row r="37" customFormat="false" ht="13.5" hidden="false" customHeight="true" outlineLevel="0" collapsed="false">
      <c r="A37" s="3" t="s">
        <v>43</v>
      </c>
      <c r="B37" s="9" t="s">
        <v>29</v>
      </c>
      <c r="C37" s="10" t="n">
        <v>0</v>
      </c>
      <c r="D37" s="6" t="n">
        <f aca="false">C37*0.2*0.3</f>
        <v>0</v>
      </c>
    </row>
    <row r="38" customFormat="false" ht="13.5" hidden="false" customHeight="true" outlineLevel="0" collapsed="false">
      <c r="A38" s="3" t="s">
        <v>44</v>
      </c>
      <c r="B38" s="4" t="n">
        <v>0</v>
      </c>
      <c r="C38" s="9" t="n">
        <f aca="false">B38*1*0.5</f>
        <v>0</v>
      </c>
      <c r="D38" s="6" t="n">
        <f aca="false">B38*0.2</f>
        <v>0</v>
      </c>
    </row>
    <row r="40" customFormat="false" ht="13.5" hidden="false" customHeight="true" outlineLevel="0" collapsed="false">
      <c r="A40" s="3" t="s">
        <v>45</v>
      </c>
      <c r="B40" s="4" t="n">
        <v>0</v>
      </c>
      <c r="C40" s="9" t="n">
        <f aca="false">B40*(0.3*0.3)</f>
        <v>0</v>
      </c>
      <c r="D40" s="6" t="n">
        <f aca="false">B40*1.05</f>
        <v>0</v>
      </c>
    </row>
    <row r="41" customFormat="false" ht="13.5" hidden="false" customHeight="true" outlineLevel="0" collapsed="false"/>
    <row r="42" customFormat="false" ht="13.5" hidden="false" customHeight="true" outlineLevel="0" collapsed="false"/>
    <row r="43" customFormat="false" ht="13.5" hidden="false" customHeight="true" outlineLevel="0" collapsed="false"/>
    <row r="44" customFormat="false" ht="13.5" hidden="false" customHeight="true" outlineLevel="0" collapsed="false"/>
    <row r="45" customFormat="false" ht="13.5" hidden="false" customHeight="true" outlineLevel="0" collapsed="false"/>
    <row r="46" customFormat="false" ht="13.5" hidden="false" customHeight="true" outlineLevel="0" collapsed="false"/>
    <row r="47" customFormat="false" ht="13.5" hidden="false" customHeight="true" outlineLevel="0" collapsed="false"/>
    <row r="48" customFormat="false" ht="13.5" hidden="false" customHeight="true" outlineLevel="0" collapsed="false"/>
    <row r="49" customFormat="false" ht="13.5" hidden="false" customHeight="true" outlineLevel="0" collapsed="false"/>
    <row r="50" customFormat="false" ht="13.5" hidden="false" customHeight="true" outlineLevel="0" collapsed="false"/>
    <row r="51" customFormat="false" ht="13.5" hidden="false" customHeight="true" outlineLevel="0" collapsed="false"/>
    <row r="52" customFormat="false" ht="13.5" hidden="false" customHeight="true" outlineLevel="0" collapsed="false"/>
    <row r="53" customFormat="false" ht="13.5" hidden="false" customHeight="true" outlineLevel="0" collapsed="false"/>
    <row r="54" customFormat="false" ht="13.5" hidden="false" customHeight="true" outlineLevel="0" collapsed="false"/>
    <row r="55" customFormat="false" ht="13.5" hidden="false" customHeight="true" outlineLevel="0" collapsed="false"/>
    <row r="56" customFormat="false" ht="13.5" hidden="false" customHeight="true" outlineLevel="0" collapsed="false"/>
    <row r="57" customFormat="false" ht="13.5" hidden="false" customHeight="true" outlineLevel="0" collapsed="false"/>
    <row r="58" customFormat="false" ht="13.5" hidden="false" customHeight="true" outlineLevel="0" collapsed="false"/>
    <row r="59" customFormat="false" ht="13.5" hidden="false" customHeight="true" outlineLevel="0" collapsed="false"/>
    <row r="60" customFormat="false" ht="13.5" hidden="false" customHeight="true" outlineLevel="0" collapsed="false"/>
    <row r="61" customFormat="false" ht="13.5" hidden="false" customHeight="true" outlineLevel="0" collapsed="false"/>
    <row r="62" customFormat="false" ht="13.5" hidden="false" customHeight="true" outlineLevel="0" collapsed="false"/>
    <row r="63" customFormat="false" ht="13.5" hidden="false" customHeight="true" outlineLevel="0" collapsed="false"/>
    <row r="64" customFormat="false" ht="13.5" hidden="false" customHeight="true" outlineLevel="0" collapsed="false"/>
    <row r="65" customFormat="false" ht="13.5" hidden="false" customHeight="true" outlineLevel="0" collapsed="false"/>
    <row r="66" customFormat="false" ht="13.5" hidden="false" customHeight="true" outlineLevel="0" collapsed="false"/>
    <row r="67" customFormat="false" ht="13.5" hidden="false" customHeight="true" outlineLevel="0" collapsed="false"/>
    <row r="68" customFormat="false" ht="13.5" hidden="false" customHeight="true" outlineLevel="0" collapsed="false"/>
    <row r="69" customFormat="false" ht="13.5" hidden="false" customHeight="true" outlineLevel="0" collapsed="false"/>
    <row r="70" customFormat="false" ht="13.5" hidden="false" customHeight="true" outlineLevel="0" collapsed="false"/>
    <row r="71" customFormat="false" ht="13.5" hidden="false" customHeight="true" outlineLevel="0" collapsed="false"/>
    <row r="72" customFormat="false" ht="13.5" hidden="false" customHeight="true" outlineLevel="0" collapsed="false"/>
    <row r="73" customFormat="false" ht="13.5" hidden="false" customHeight="true" outlineLevel="0" collapsed="false"/>
    <row r="74" customFormat="false" ht="13.5" hidden="false" customHeight="true" outlineLevel="0" collapsed="false"/>
    <row r="75" customFormat="false" ht="13.5" hidden="false" customHeight="true" outlineLevel="0" collapsed="false"/>
    <row r="76" customFormat="false" ht="13.5" hidden="false" customHeight="true" outlineLevel="0" collapsed="false"/>
    <row r="77" customFormat="false" ht="13.5" hidden="false" customHeight="true" outlineLevel="0" collapsed="false"/>
    <row r="78" customFormat="false" ht="13.5" hidden="false" customHeight="true" outlineLevel="0" collapsed="false"/>
    <row r="79" customFormat="false" ht="13.5" hidden="false" customHeight="true" outlineLevel="0" collapsed="false"/>
    <row r="80" customFormat="false" ht="13.5" hidden="false" customHeight="true" outlineLevel="0" collapsed="false"/>
    <row r="81" customFormat="false" ht="13.5" hidden="false" customHeight="true" outlineLevel="0" collapsed="false"/>
    <row r="82" customFormat="false" ht="13.5" hidden="false" customHeight="true" outlineLevel="0" collapsed="false"/>
    <row r="83" customFormat="false" ht="13.5" hidden="false" customHeight="true" outlineLevel="0" collapsed="false"/>
    <row r="84" customFormat="false" ht="13.5" hidden="false" customHeight="true" outlineLevel="0" collapsed="false"/>
    <row r="85" customFormat="false" ht="13.5" hidden="false" customHeight="true" outlineLevel="0" collapsed="false"/>
    <row r="86" customFormat="false" ht="13.5" hidden="false" customHeight="true" outlineLevel="0" collapsed="false"/>
    <row r="87" customFormat="false" ht="13.5" hidden="false" customHeight="true" outlineLevel="0" collapsed="false"/>
    <row r="88" customFormat="false" ht="13.5" hidden="false" customHeight="true" outlineLevel="0" collapsed="false"/>
    <row r="89" customFormat="false" ht="13.5" hidden="false" customHeight="true" outlineLevel="0" collapsed="false"/>
    <row r="90" customFormat="false" ht="13.5" hidden="false" customHeight="true" outlineLevel="0" collapsed="false"/>
    <row r="91" customFormat="false" ht="13.5" hidden="false" customHeight="true" outlineLevel="0" collapsed="false"/>
    <row r="92" customFormat="false" ht="13.5" hidden="false" customHeight="true" outlineLevel="0" collapsed="false"/>
    <row r="93" customFormat="false" ht="13.5" hidden="false" customHeight="true" outlineLevel="0" collapsed="false"/>
    <row r="94" customFormat="false" ht="13.5" hidden="false" customHeight="true" outlineLevel="0" collapsed="false"/>
    <row r="95" customFormat="false" ht="13.5" hidden="false" customHeight="true" outlineLevel="0" collapsed="false"/>
    <row r="96" customFormat="false" ht="13.5" hidden="false" customHeight="true" outlineLevel="0" collapsed="false"/>
    <row r="97" customFormat="false" ht="13.5" hidden="false" customHeight="true" outlineLevel="0" collapsed="false"/>
    <row r="98" customFormat="false" ht="13.5" hidden="false" customHeight="true" outlineLevel="0" collapsed="false"/>
    <row r="99" customFormat="false" ht="13.5" hidden="false" customHeight="true" outlineLevel="0" collapsed="false"/>
    <row r="100" customFormat="false" ht="13.5" hidden="false" customHeight="true" outlineLevel="0" collapsed="false"/>
    <row r="101" customFormat="false" ht="13.5" hidden="false" customHeight="true" outlineLevel="0" collapsed="false"/>
    <row r="102" customFormat="false" ht="13.5" hidden="false" customHeight="true" outlineLevel="0" collapsed="false"/>
    <row r="103" customFormat="false" ht="13.5" hidden="false" customHeight="true" outlineLevel="0" collapsed="false"/>
    <row r="104" customFormat="false" ht="13.5" hidden="false" customHeight="true" outlineLevel="0" collapsed="false"/>
    <row r="105" customFormat="false" ht="13.5" hidden="false" customHeight="true" outlineLevel="0" collapsed="false"/>
    <row r="106" customFormat="false" ht="13.5" hidden="false" customHeight="true" outlineLevel="0" collapsed="false"/>
    <row r="107" customFormat="false" ht="13.5" hidden="false" customHeight="true" outlineLevel="0" collapsed="false"/>
    <row r="108" customFormat="false" ht="13.5" hidden="false" customHeight="true" outlineLevel="0" collapsed="false"/>
    <row r="109" customFormat="false" ht="13.5" hidden="false" customHeight="true" outlineLevel="0" collapsed="false"/>
    <row r="110" customFormat="false" ht="13.5" hidden="false" customHeight="true" outlineLevel="0" collapsed="false"/>
    <row r="111" customFormat="false" ht="13.5" hidden="false" customHeight="true" outlineLevel="0" collapsed="false"/>
    <row r="112" customFormat="false" ht="13.5" hidden="false" customHeight="true" outlineLevel="0" collapsed="false"/>
    <row r="113" customFormat="false" ht="13.5" hidden="false" customHeight="true" outlineLevel="0" collapsed="false"/>
    <row r="114" customFormat="false" ht="13.5" hidden="false" customHeight="true" outlineLevel="0" collapsed="false"/>
    <row r="115" customFormat="false" ht="13.5" hidden="false" customHeight="true" outlineLevel="0" collapsed="false"/>
    <row r="116" customFormat="false" ht="13.5" hidden="false" customHeight="true" outlineLevel="0" collapsed="false"/>
    <row r="117" customFormat="false" ht="13.5" hidden="false" customHeight="true" outlineLevel="0" collapsed="false"/>
    <row r="118" customFormat="false" ht="13.5" hidden="false" customHeight="true" outlineLevel="0" collapsed="false"/>
    <row r="119" customFormat="false" ht="13.5" hidden="false" customHeight="true" outlineLevel="0" collapsed="false"/>
    <row r="120" customFormat="false" ht="13.5" hidden="false" customHeight="true" outlineLevel="0" collapsed="false"/>
    <row r="121" customFormat="false" ht="13.5" hidden="false" customHeight="true" outlineLevel="0" collapsed="false"/>
    <row r="122" customFormat="false" ht="13.5" hidden="false" customHeight="true" outlineLevel="0" collapsed="false"/>
    <row r="123" customFormat="false" ht="13.5" hidden="false" customHeight="true" outlineLevel="0" collapsed="false"/>
    <row r="124" customFormat="false" ht="13.5" hidden="false" customHeight="true" outlineLevel="0" collapsed="false"/>
    <row r="125" customFormat="false" ht="13.5" hidden="false" customHeight="true" outlineLevel="0" collapsed="false"/>
    <row r="126" customFormat="false" ht="13.5" hidden="false" customHeight="true" outlineLevel="0" collapsed="false"/>
    <row r="127" customFormat="false" ht="13.5" hidden="false" customHeight="true" outlineLevel="0" collapsed="false"/>
    <row r="128" customFormat="false" ht="13.5" hidden="false" customHeight="true" outlineLevel="0" collapsed="false"/>
    <row r="129" customFormat="false" ht="13.5" hidden="false" customHeight="true" outlineLevel="0" collapsed="false"/>
    <row r="130" customFormat="false" ht="13.5" hidden="false" customHeight="true" outlineLevel="0" collapsed="false"/>
    <row r="131" customFormat="false" ht="13.5" hidden="false" customHeight="true" outlineLevel="0" collapsed="false"/>
    <row r="132" customFormat="false" ht="13.5" hidden="false" customHeight="true" outlineLevel="0" collapsed="false"/>
    <row r="133" customFormat="false" ht="13.5" hidden="false" customHeight="true" outlineLevel="0" collapsed="false"/>
    <row r="134" customFormat="false" ht="13.5" hidden="false" customHeight="true" outlineLevel="0" collapsed="false"/>
    <row r="135" customFormat="false" ht="13.5" hidden="false" customHeight="true" outlineLevel="0" collapsed="false"/>
    <row r="136" customFormat="false" ht="13.5" hidden="false" customHeight="true" outlineLevel="0" collapsed="false"/>
    <row r="137" customFormat="false" ht="13.5" hidden="false" customHeight="true" outlineLevel="0" collapsed="false"/>
    <row r="138" customFormat="false" ht="13.5" hidden="false" customHeight="true" outlineLevel="0" collapsed="false"/>
    <row r="139" customFormat="false" ht="13.5" hidden="false" customHeight="true" outlineLevel="0" collapsed="false"/>
    <row r="140" customFormat="false" ht="13.5" hidden="false" customHeight="true" outlineLevel="0" collapsed="false"/>
    <row r="141" customFormat="false" ht="13.5" hidden="false" customHeight="true" outlineLevel="0" collapsed="false"/>
    <row r="142" customFormat="false" ht="13.5" hidden="false" customHeight="true" outlineLevel="0" collapsed="false"/>
    <row r="143" customFormat="false" ht="13.5" hidden="false" customHeight="true" outlineLevel="0" collapsed="false"/>
    <row r="144" customFormat="false" ht="13.5" hidden="false" customHeight="true" outlineLevel="0" collapsed="false"/>
    <row r="145" customFormat="false" ht="13.5" hidden="false" customHeight="true" outlineLevel="0" collapsed="false"/>
    <row r="146" customFormat="false" ht="13.5" hidden="false" customHeight="true" outlineLevel="0" collapsed="false"/>
    <row r="147" customFormat="false" ht="13.5" hidden="false" customHeight="true" outlineLevel="0" collapsed="false"/>
    <row r="148" customFormat="false" ht="13.5" hidden="false" customHeight="true" outlineLevel="0" collapsed="false"/>
    <row r="149" customFormat="false" ht="13.5" hidden="false" customHeight="true" outlineLevel="0" collapsed="false"/>
    <row r="150" customFormat="false" ht="13.5" hidden="false" customHeight="true" outlineLevel="0" collapsed="false"/>
    <row r="151" customFormat="false" ht="13.5" hidden="false" customHeight="true" outlineLevel="0" collapsed="false"/>
    <row r="152" customFormat="false" ht="13.5" hidden="false" customHeight="true" outlineLevel="0" collapsed="false"/>
    <row r="153" customFormat="false" ht="13.5" hidden="false" customHeight="true" outlineLevel="0" collapsed="false"/>
    <row r="154" customFormat="false" ht="13.5" hidden="false" customHeight="true" outlineLevel="0" collapsed="false"/>
    <row r="155" customFormat="false" ht="13.5" hidden="false" customHeight="true" outlineLevel="0" collapsed="false"/>
    <row r="156" customFormat="false" ht="13.5" hidden="false" customHeight="true" outlineLevel="0" collapsed="false"/>
    <row r="157" customFormat="false" ht="13.5" hidden="false" customHeight="true" outlineLevel="0" collapsed="false"/>
    <row r="158" customFormat="false" ht="13.5" hidden="false" customHeight="true" outlineLevel="0" collapsed="false"/>
    <row r="159" customFormat="false" ht="13.5" hidden="false" customHeight="true" outlineLevel="0" collapsed="false"/>
    <row r="160" customFormat="false" ht="13.5" hidden="false" customHeight="true" outlineLevel="0" collapsed="false"/>
    <row r="161" customFormat="false" ht="13.5" hidden="false" customHeight="true" outlineLevel="0" collapsed="false"/>
    <row r="162" customFormat="false" ht="13.5" hidden="false" customHeight="true" outlineLevel="0" collapsed="false"/>
    <row r="163" customFormat="false" ht="13.5" hidden="false" customHeight="true" outlineLevel="0" collapsed="false"/>
    <row r="164" customFormat="false" ht="13.5" hidden="false" customHeight="true" outlineLevel="0" collapsed="false"/>
    <row r="165" customFormat="false" ht="13.5" hidden="false" customHeight="true" outlineLevel="0" collapsed="false"/>
    <row r="166" customFormat="false" ht="13.5" hidden="false" customHeight="true" outlineLevel="0" collapsed="false"/>
    <row r="167" customFormat="false" ht="13.5" hidden="false" customHeight="true" outlineLevel="0" collapsed="false"/>
    <row r="168" customFormat="false" ht="13.5" hidden="false" customHeight="true" outlineLevel="0" collapsed="false"/>
    <row r="169" customFormat="false" ht="13.5" hidden="false" customHeight="true" outlineLevel="0" collapsed="false"/>
    <row r="170" customFormat="false" ht="13.5" hidden="false" customHeight="true" outlineLevel="0" collapsed="false"/>
    <row r="171" customFormat="false" ht="13.5" hidden="false" customHeight="true" outlineLevel="0" collapsed="false"/>
    <row r="172" customFormat="false" ht="13.5" hidden="false" customHeight="true" outlineLevel="0" collapsed="false"/>
    <row r="173" customFormat="false" ht="13.5" hidden="false" customHeight="true" outlineLevel="0" collapsed="false"/>
    <row r="174" customFormat="false" ht="13.5" hidden="false" customHeight="true" outlineLevel="0" collapsed="false"/>
    <row r="175" customFormat="false" ht="13.5" hidden="false" customHeight="true" outlineLevel="0" collapsed="false"/>
    <row r="176" customFormat="false" ht="13.5" hidden="false" customHeight="true" outlineLevel="0" collapsed="false"/>
    <row r="177" customFormat="false" ht="13.5" hidden="false" customHeight="true" outlineLevel="0" collapsed="false"/>
    <row r="178" customFormat="false" ht="13.5" hidden="false" customHeight="true" outlineLevel="0" collapsed="false"/>
    <row r="179" customFormat="false" ht="13.5" hidden="false" customHeight="true" outlineLevel="0" collapsed="false"/>
    <row r="180" customFormat="false" ht="13.5" hidden="false" customHeight="true" outlineLevel="0" collapsed="false"/>
    <row r="181" customFormat="false" ht="13.5" hidden="false" customHeight="true" outlineLevel="0" collapsed="false"/>
    <row r="182" customFormat="false" ht="13.5" hidden="false" customHeight="true" outlineLevel="0" collapsed="false"/>
    <row r="183" customFormat="false" ht="13.5" hidden="false" customHeight="true" outlineLevel="0" collapsed="false"/>
    <row r="184" customFormat="false" ht="13.5" hidden="false" customHeight="true" outlineLevel="0" collapsed="false"/>
    <row r="185" customFormat="false" ht="13.5" hidden="false" customHeight="true" outlineLevel="0" collapsed="false"/>
    <row r="186" customFormat="false" ht="13.5" hidden="false" customHeight="true" outlineLevel="0" collapsed="false"/>
    <row r="187" customFormat="false" ht="13.5" hidden="false" customHeight="true" outlineLevel="0" collapsed="false"/>
    <row r="188" customFormat="false" ht="13.5" hidden="false" customHeight="true" outlineLevel="0" collapsed="false"/>
    <row r="189" customFormat="false" ht="13.5" hidden="false" customHeight="true" outlineLevel="0" collapsed="false"/>
    <row r="190" customFormat="false" ht="13.5" hidden="false" customHeight="true" outlineLevel="0" collapsed="false"/>
    <row r="191" customFormat="false" ht="13.5" hidden="false" customHeight="true" outlineLevel="0" collapsed="false"/>
    <row r="192" customFormat="false" ht="13.5" hidden="false" customHeight="true" outlineLevel="0" collapsed="false"/>
    <row r="193" customFormat="false" ht="13.5" hidden="false" customHeight="true" outlineLevel="0" collapsed="false"/>
    <row r="194" customFormat="false" ht="13.5" hidden="false" customHeight="true" outlineLevel="0" collapsed="false"/>
    <row r="195" customFormat="false" ht="13.5" hidden="false" customHeight="true" outlineLevel="0" collapsed="false"/>
    <row r="196" customFormat="false" ht="13.5" hidden="false" customHeight="true" outlineLevel="0" collapsed="false"/>
    <row r="197" customFormat="false" ht="13.5" hidden="false" customHeight="true" outlineLevel="0" collapsed="false"/>
    <row r="198" customFormat="false" ht="13.5" hidden="false" customHeight="true" outlineLevel="0" collapsed="false"/>
    <row r="199" customFormat="false" ht="13.5" hidden="false" customHeight="true" outlineLevel="0" collapsed="false"/>
    <row r="200" customFormat="false" ht="13.5" hidden="false" customHeight="true" outlineLevel="0" collapsed="false"/>
    <row r="201" customFormat="false" ht="13.5" hidden="false" customHeight="true" outlineLevel="0" collapsed="false"/>
    <row r="202" customFormat="false" ht="13.5" hidden="false" customHeight="true" outlineLevel="0" collapsed="false"/>
    <row r="203" customFormat="false" ht="13.5" hidden="false" customHeight="true" outlineLevel="0" collapsed="false"/>
    <row r="204" customFormat="false" ht="13.5" hidden="false" customHeight="true" outlineLevel="0" collapsed="false"/>
    <row r="205" customFormat="false" ht="13.5" hidden="false" customHeight="true" outlineLevel="0" collapsed="false"/>
    <row r="206" customFormat="false" ht="13.5" hidden="false" customHeight="true" outlineLevel="0" collapsed="false"/>
    <row r="207" customFormat="false" ht="13.5" hidden="false" customHeight="true" outlineLevel="0" collapsed="false"/>
    <row r="208" customFormat="false" ht="13.5" hidden="false" customHeight="true" outlineLevel="0" collapsed="false"/>
    <row r="209" customFormat="false" ht="13.5" hidden="false" customHeight="true" outlineLevel="0" collapsed="false"/>
    <row r="210" customFormat="false" ht="13.5" hidden="false" customHeight="true" outlineLevel="0" collapsed="false"/>
    <row r="211" customFormat="false" ht="13.5" hidden="false" customHeight="true" outlineLevel="0" collapsed="false"/>
    <row r="212" customFormat="false" ht="13.5" hidden="false" customHeight="true" outlineLevel="0" collapsed="false"/>
    <row r="213" customFormat="false" ht="13.5" hidden="false" customHeight="true" outlineLevel="0" collapsed="false"/>
    <row r="214" customFormat="false" ht="13.5" hidden="false" customHeight="true" outlineLevel="0" collapsed="false"/>
    <row r="215" customFormat="false" ht="13.5" hidden="false" customHeight="true" outlineLevel="0" collapsed="false"/>
    <row r="216" customFormat="false" ht="13.5" hidden="false" customHeight="true" outlineLevel="0" collapsed="false"/>
    <row r="217" customFormat="false" ht="13.5" hidden="false" customHeight="true" outlineLevel="0" collapsed="false"/>
    <row r="218" customFormat="false" ht="13.5" hidden="false" customHeight="true" outlineLevel="0" collapsed="false"/>
    <row r="219" customFormat="false" ht="13.5" hidden="false" customHeight="true" outlineLevel="0" collapsed="false"/>
    <row r="220" customFormat="false" ht="13.5" hidden="false" customHeight="true" outlineLevel="0" collapsed="false"/>
    <row r="221" customFormat="false" ht="13.5" hidden="false" customHeight="true" outlineLevel="0" collapsed="false"/>
    <row r="222" customFormat="false" ht="13.5" hidden="false" customHeight="true" outlineLevel="0" collapsed="false"/>
    <row r="223" customFormat="false" ht="13.5" hidden="false" customHeight="true" outlineLevel="0" collapsed="false"/>
    <row r="224" customFormat="false" ht="13.5" hidden="false" customHeight="true" outlineLevel="0" collapsed="false"/>
    <row r="225" customFormat="false" ht="13.5" hidden="false" customHeight="true" outlineLevel="0" collapsed="false"/>
    <row r="226" customFormat="false" ht="13.5" hidden="false" customHeight="true" outlineLevel="0" collapsed="false"/>
    <row r="227" customFormat="false" ht="13.5" hidden="false" customHeight="true" outlineLevel="0" collapsed="false"/>
    <row r="228" customFormat="false" ht="13.5" hidden="false" customHeight="true" outlineLevel="0" collapsed="false"/>
    <row r="229" customFormat="false" ht="13.5" hidden="false" customHeight="true" outlineLevel="0" collapsed="false"/>
    <row r="230" customFormat="false" ht="13.5" hidden="false" customHeight="true" outlineLevel="0" collapsed="false"/>
    <row r="231" customFormat="false" ht="13.5" hidden="false" customHeight="true" outlineLevel="0" collapsed="false"/>
    <row r="232" customFormat="false" ht="13.5" hidden="false" customHeight="true" outlineLevel="0" collapsed="false"/>
    <row r="233" customFormat="false" ht="13.5" hidden="false" customHeight="true" outlineLevel="0" collapsed="false"/>
    <row r="234" customFormat="false" ht="13.5" hidden="false" customHeight="true" outlineLevel="0" collapsed="false"/>
    <row r="235" customFormat="false" ht="13.5" hidden="false" customHeight="true" outlineLevel="0" collapsed="false"/>
    <row r="236" customFormat="false" ht="13.5" hidden="false" customHeight="true" outlineLevel="0" collapsed="false"/>
    <row r="237" customFormat="false" ht="13.5" hidden="false" customHeight="true" outlineLevel="0" collapsed="false"/>
    <row r="238" customFormat="false" ht="13.5" hidden="false" customHeight="true" outlineLevel="0" collapsed="false"/>
    <row r="239" customFormat="false" ht="13.5" hidden="false" customHeight="true" outlineLevel="0" collapsed="false"/>
    <row r="240" customFormat="false" ht="13.5" hidden="false" customHeight="true" outlineLevel="0" collapsed="false"/>
    <row r="241" customFormat="false" ht="13.5" hidden="false" customHeight="true" outlineLevel="0" collapsed="false"/>
    <row r="242" customFormat="false" ht="13.5" hidden="false" customHeight="true" outlineLevel="0" collapsed="false"/>
    <row r="243" customFormat="false" ht="13.5" hidden="false" customHeight="true" outlineLevel="0" collapsed="false"/>
    <row r="244" customFormat="false" ht="13.5" hidden="false" customHeight="true" outlineLevel="0" collapsed="false"/>
    <row r="245" customFormat="false" ht="13.5" hidden="false" customHeight="true" outlineLevel="0" collapsed="false"/>
    <row r="246" customFormat="false" ht="13.5" hidden="false" customHeight="true" outlineLevel="0" collapsed="false"/>
    <row r="247" customFormat="false" ht="13.5" hidden="false" customHeight="true" outlineLevel="0" collapsed="false"/>
    <row r="248" customFormat="false" ht="13.5" hidden="false" customHeight="true" outlineLevel="0" collapsed="false"/>
    <row r="249" customFormat="false" ht="13.5" hidden="false" customHeight="true" outlineLevel="0" collapsed="false"/>
    <row r="250" customFormat="false" ht="13.5" hidden="false" customHeight="true" outlineLevel="0" collapsed="false"/>
    <row r="251" customFormat="false" ht="13.5" hidden="false" customHeight="true" outlineLevel="0" collapsed="false"/>
    <row r="252" customFormat="false" ht="13.5" hidden="false" customHeight="true" outlineLevel="0" collapsed="false"/>
    <row r="253" customFormat="false" ht="13.5" hidden="false" customHeight="true" outlineLevel="0" collapsed="false"/>
    <row r="254" customFormat="false" ht="13.5" hidden="false" customHeight="true" outlineLevel="0" collapsed="false"/>
    <row r="255" customFormat="false" ht="13.5" hidden="false" customHeight="true" outlineLevel="0" collapsed="false"/>
    <row r="256" customFormat="false" ht="13.5" hidden="false" customHeight="true" outlineLevel="0" collapsed="false"/>
    <row r="257" customFormat="false" ht="13.5" hidden="false" customHeight="true" outlineLevel="0" collapsed="false"/>
    <row r="258" customFormat="false" ht="13.5" hidden="false" customHeight="true" outlineLevel="0" collapsed="false"/>
    <row r="259" customFormat="false" ht="13.5" hidden="false" customHeight="true" outlineLevel="0" collapsed="false"/>
    <row r="260" customFormat="false" ht="13.5" hidden="false" customHeight="true" outlineLevel="0" collapsed="false"/>
    <row r="261" customFormat="false" ht="13.5" hidden="false" customHeight="true" outlineLevel="0" collapsed="false"/>
    <row r="262" customFormat="false" ht="13.5" hidden="false" customHeight="true" outlineLevel="0" collapsed="false"/>
    <row r="263" customFormat="false" ht="13.5" hidden="false" customHeight="true" outlineLevel="0" collapsed="false"/>
    <row r="264" customFormat="false" ht="13.5" hidden="false" customHeight="true" outlineLevel="0" collapsed="false"/>
    <row r="265" customFormat="false" ht="13.5" hidden="false" customHeight="true" outlineLevel="0" collapsed="false"/>
    <row r="266" customFormat="false" ht="13.5" hidden="false" customHeight="true" outlineLevel="0" collapsed="false"/>
    <row r="267" customFormat="false" ht="13.5" hidden="false" customHeight="true" outlineLevel="0" collapsed="false"/>
    <row r="268" customFormat="false" ht="13.5" hidden="false" customHeight="true" outlineLevel="0" collapsed="false"/>
    <row r="269" customFormat="false" ht="13.5" hidden="false" customHeight="true" outlineLevel="0" collapsed="false"/>
    <row r="270" customFormat="false" ht="13.5" hidden="false" customHeight="true" outlineLevel="0" collapsed="false"/>
    <row r="271" customFormat="false" ht="13.5" hidden="false" customHeight="true" outlineLevel="0" collapsed="false"/>
    <row r="272" customFormat="false" ht="13.5" hidden="false" customHeight="true" outlineLevel="0" collapsed="false"/>
    <row r="273" customFormat="false" ht="13.5" hidden="false" customHeight="true" outlineLevel="0" collapsed="false"/>
    <row r="274" customFormat="false" ht="13.5" hidden="false" customHeight="true" outlineLevel="0" collapsed="false"/>
    <row r="275" customFormat="false" ht="13.5" hidden="false" customHeight="true" outlineLevel="0" collapsed="false"/>
    <row r="276" customFormat="false" ht="13.5" hidden="false" customHeight="true" outlineLevel="0" collapsed="false"/>
    <row r="277" customFormat="false" ht="13.5" hidden="false" customHeight="true" outlineLevel="0" collapsed="false"/>
    <row r="278" customFormat="false" ht="13.5" hidden="false" customHeight="true" outlineLevel="0" collapsed="false"/>
    <row r="279" customFormat="false" ht="13.5" hidden="false" customHeight="true" outlineLevel="0" collapsed="false"/>
    <row r="280" customFormat="false" ht="13.5" hidden="false" customHeight="true" outlineLevel="0" collapsed="false"/>
    <row r="281" customFormat="false" ht="13.5" hidden="false" customHeight="true" outlineLevel="0" collapsed="false"/>
    <row r="282" customFormat="false" ht="13.5" hidden="false" customHeight="true" outlineLevel="0" collapsed="false"/>
    <row r="283" customFormat="false" ht="13.5" hidden="false" customHeight="true" outlineLevel="0" collapsed="false"/>
    <row r="284" customFormat="false" ht="13.5" hidden="false" customHeight="true" outlineLevel="0" collapsed="false"/>
    <row r="285" customFormat="false" ht="13.5" hidden="false" customHeight="true" outlineLevel="0" collapsed="false"/>
    <row r="286" customFormat="false" ht="13.5" hidden="false" customHeight="true" outlineLevel="0" collapsed="false"/>
    <row r="287" customFormat="false" ht="13.5" hidden="false" customHeight="true" outlineLevel="0" collapsed="false"/>
    <row r="288" customFormat="false" ht="13.5" hidden="false" customHeight="true" outlineLevel="0" collapsed="false"/>
    <row r="289" customFormat="false" ht="13.5" hidden="false" customHeight="true" outlineLevel="0" collapsed="false"/>
    <row r="290" customFormat="false" ht="13.5" hidden="false" customHeight="true" outlineLevel="0" collapsed="false"/>
    <row r="291" customFormat="false" ht="13.5" hidden="false" customHeight="true" outlineLevel="0" collapsed="false"/>
    <row r="292" customFormat="false" ht="13.5" hidden="false" customHeight="true" outlineLevel="0" collapsed="false"/>
    <row r="293" customFormat="false" ht="13.5" hidden="false" customHeight="true" outlineLevel="0" collapsed="false"/>
    <row r="294" customFormat="false" ht="13.5" hidden="false" customHeight="true" outlineLevel="0" collapsed="false"/>
    <row r="295" customFormat="false" ht="13.5" hidden="false" customHeight="true" outlineLevel="0" collapsed="false"/>
    <row r="296" customFormat="false" ht="13.5" hidden="false" customHeight="true" outlineLevel="0" collapsed="false"/>
    <row r="297" customFormat="false" ht="13.5" hidden="false" customHeight="true" outlineLevel="0" collapsed="false"/>
    <row r="298" customFormat="false" ht="13.5" hidden="false" customHeight="true" outlineLevel="0" collapsed="false"/>
    <row r="299" customFormat="false" ht="13.5" hidden="false" customHeight="true" outlineLevel="0" collapsed="false"/>
    <row r="300" customFormat="false" ht="13.5" hidden="false" customHeight="true" outlineLevel="0" collapsed="false"/>
    <row r="301" customFormat="false" ht="13.5" hidden="false" customHeight="true" outlineLevel="0" collapsed="false"/>
    <row r="302" customFormat="false" ht="13.5" hidden="false" customHeight="true" outlineLevel="0" collapsed="false"/>
    <row r="303" customFormat="false" ht="13.5" hidden="false" customHeight="true" outlineLevel="0" collapsed="false"/>
    <row r="304" customFormat="false" ht="13.5" hidden="false" customHeight="true" outlineLevel="0" collapsed="false"/>
    <row r="305" customFormat="false" ht="13.5" hidden="false" customHeight="true" outlineLevel="0" collapsed="false"/>
    <row r="306" customFormat="false" ht="13.5" hidden="false" customHeight="true" outlineLevel="0" collapsed="false"/>
    <row r="307" customFormat="false" ht="13.5" hidden="false" customHeight="true" outlineLevel="0" collapsed="false"/>
    <row r="308" customFormat="false" ht="13.5" hidden="false" customHeight="true" outlineLevel="0" collapsed="false"/>
    <row r="309" customFormat="false" ht="13.5" hidden="false" customHeight="true" outlineLevel="0" collapsed="false"/>
    <row r="310" customFormat="false" ht="13.5" hidden="false" customHeight="true" outlineLevel="0" collapsed="false"/>
    <row r="311" customFormat="false" ht="13.5" hidden="false" customHeight="true" outlineLevel="0" collapsed="false"/>
    <row r="312" customFormat="false" ht="13.5" hidden="false" customHeight="true" outlineLevel="0" collapsed="false"/>
    <row r="313" customFormat="false" ht="13.5" hidden="false" customHeight="true" outlineLevel="0" collapsed="false"/>
    <row r="314" customFormat="false" ht="13.5" hidden="false" customHeight="true" outlineLevel="0" collapsed="false"/>
    <row r="315" customFormat="false" ht="13.5" hidden="false" customHeight="true" outlineLevel="0" collapsed="false"/>
    <row r="316" customFormat="false" ht="13.5" hidden="false" customHeight="true" outlineLevel="0" collapsed="false"/>
    <row r="317" customFormat="false" ht="13.5" hidden="false" customHeight="true" outlineLevel="0" collapsed="false"/>
    <row r="318" customFormat="false" ht="13.5" hidden="false" customHeight="true" outlineLevel="0" collapsed="false"/>
    <row r="319" customFormat="false" ht="13.5" hidden="false" customHeight="true" outlineLevel="0" collapsed="false"/>
    <row r="320" customFormat="false" ht="13.5" hidden="false" customHeight="true" outlineLevel="0" collapsed="false"/>
    <row r="321" customFormat="false" ht="13.5" hidden="false" customHeight="true" outlineLevel="0" collapsed="false"/>
    <row r="322" customFormat="false" ht="13.5" hidden="false" customHeight="true" outlineLevel="0" collapsed="false"/>
    <row r="323" customFormat="false" ht="13.5" hidden="false" customHeight="true" outlineLevel="0" collapsed="false"/>
    <row r="324" customFormat="false" ht="13.5" hidden="false" customHeight="true" outlineLevel="0" collapsed="false"/>
    <row r="325" customFormat="false" ht="13.5" hidden="false" customHeight="true" outlineLevel="0" collapsed="false"/>
    <row r="326" customFormat="false" ht="13.5" hidden="false" customHeight="true" outlineLevel="0" collapsed="false"/>
    <row r="327" customFormat="false" ht="13.5" hidden="false" customHeight="true" outlineLevel="0" collapsed="false"/>
    <row r="328" customFormat="false" ht="13.5" hidden="false" customHeight="true" outlineLevel="0" collapsed="false"/>
    <row r="329" customFormat="false" ht="13.5" hidden="false" customHeight="true" outlineLevel="0" collapsed="false"/>
    <row r="330" customFormat="false" ht="13.5" hidden="false" customHeight="true" outlineLevel="0" collapsed="false"/>
    <row r="331" customFormat="false" ht="13.5" hidden="false" customHeight="true" outlineLevel="0" collapsed="false"/>
    <row r="332" customFormat="false" ht="13.5" hidden="false" customHeight="true" outlineLevel="0" collapsed="false"/>
    <row r="333" customFormat="false" ht="13.5" hidden="false" customHeight="true" outlineLevel="0" collapsed="false"/>
    <row r="334" customFormat="false" ht="13.5" hidden="false" customHeight="true" outlineLevel="0" collapsed="false"/>
    <row r="335" customFormat="false" ht="13.5" hidden="false" customHeight="true" outlineLevel="0" collapsed="false"/>
    <row r="336" customFormat="false" ht="13.5" hidden="false" customHeight="true" outlineLevel="0" collapsed="false"/>
    <row r="337" customFormat="false" ht="13.5" hidden="false" customHeight="true" outlineLevel="0" collapsed="false"/>
    <row r="338" customFormat="false" ht="13.5" hidden="false" customHeight="true" outlineLevel="0" collapsed="false"/>
    <row r="339" customFormat="false" ht="13.5" hidden="false" customHeight="true" outlineLevel="0" collapsed="false"/>
    <row r="340" customFormat="false" ht="13.5" hidden="false" customHeight="true" outlineLevel="0" collapsed="false"/>
    <row r="341" customFormat="false" ht="13.5" hidden="false" customHeight="true" outlineLevel="0" collapsed="false"/>
    <row r="342" customFormat="false" ht="13.5" hidden="false" customHeight="true" outlineLevel="0" collapsed="false"/>
    <row r="343" customFormat="false" ht="13.5" hidden="false" customHeight="true" outlineLevel="0" collapsed="false"/>
    <row r="344" customFormat="false" ht="13.5" hidden="false" customHeight="true" outlineLevel="0" collapsed="false"/>
    <row r="345" customFormat="false" ht="13.5" hidden="false" customHeight="true" outlineLevel="0" collapsed="false"/>
    <row r="346" customFormat="false" ht="13.5" hidden="false" customHeight="true" outlineLevel="0" collapsed="false"/>
    <row r="347" customFormat="false" ht="13.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  <row r="972" customFormat="false" ht="13.5" hidden="false" customHeight="true" outlineLevel="0" collapsed="false"/>
    <row r="973" customFormat="false" ht="13.5" hidden="false" customHeight="true" outlineLevel="0" collapsed="false"/>
    <row r="974" customFormat="false" ht="13.5" hidden="false" customHeight="true" outlineLevel="0" collapsed="false"/>
    <row r="975" customFormat="false" ht="13.5" hidden="false" customHeight="true" outlineLevel="0" collapsed="false"/>
    <row r="976" customFormat="false" ht="13.5" hidden="false" customHeight="true" outlineLevel="0" collapsed="false"/>
    <row r="977" customFormat="false" ht="13.5" hidden="false" customHeight="true" outlineLevel="0" collapsed="false"/>
    <row r="978" customFormat="false" ht="13.5" hidden="false" customHeight="true" outlineLevel="0" collapsed="false"/>
    <row r="979" customFormat="false" ht="13.5" hidden="false" customHeight="true" outlineLevel="0" collapsed="false"/>
    <row r="980" customFormat="false" ht="13.5" hidden="false" customHeight="true" outlineLevel="0" collapsed="false"/>
    <row r="981" customFormat="false" ht="13.5" hidden="false" customHeight="true" outlineLevel="0" collapsed="false"/>
    <row r="982" customFormat="false" ht="13.5" hidden="false" customHeight="true" outlineLevel="0" collapsed="false"/>
    <row r="983" customFormat="false" ht="13.5" hidden="false" customHeight="true" outlineLevel="0" collapsed="false"/>
    <row r="984" customFormat="false" ht="13.5" hidden="false" customHeight="true" outlineLevel="0" collapsed="false"/>
    <row r="985" customFormat="false" ht="13.5" hidden="false" customHeight="true" outlineLevel="0" collapsed="false"/>
    <row r="986" customFormat="false" ht="13.5" hidden="false" customHeight="true" outlineLevel="0" collapsed="false"/>
    <row r="987" customFormat="false" ht="13.5" hidden="false" customHeight="true" outlineLevel="0" collapsed="false"/>
    <row r="988" customFormat="false" ht="13.5" hidden="false" customHeight="true" outlineLevel="0" collapsed="false"/>
    <row r="989" customFormat="false" ht="13.5" hidden="false" customHeight="true" outlineLevel="0" collapsed="false"/>
    <row r="990" customFormat="false" ht="13.5" hidden="false" customHeight="true" outlineLevel="0" collapsed="false"/>
    <row r="991" customFormat="false" ht="13.5" hidden="false" customHeight="true" outlineLevel="0" collapsed="false"/>
    <row r="992" customFormat="false" ht="13.5" hidden="false" customHeight="true" outlineLevel="0" collapsed="false"/>
    <row r="993" customFormat="false" ht="13.5" hidden="false" customHeight="true" outlineLevel="0" collapsed="false"/>
    <row r="994" customFormat="false" ht="13.5" hidden="false" customHeight="true" outlineLevel="0" collapsed="false"/>
    <row r="995" customFormat="false" ht="13.5" hidden="false" customHeight="true" outlineLevel="0" collapsed="false"/>
    <row r="996" customFormat="false" ht="13.5" hidden="false" customHeight="true" outlineLevel="0" collapsed="false"/>
    <row r="997" customFormat="false" ht="13.5" hidden="false" customHeight="true" outlineLevel="0" collapsed="false"/>
    <row r="998" customFormat="false" ht="13.5" hidden="false" customHeight="true" outlineLevel="0" collapsed="false"/>
    <row r="999" customFormat="false" ht="13.5" hidden="false" customHeight="true" outlineLevel="0" collapsed="false"/>
    <row r="1000" customFormat="false" ht="13.5" hidden="false" customHeight="true" outlineLevel="0" collapsed="false"/>
  </sheetData>
  <mergeCells count="2">
    <mergeCell ref="B2:C2"/>
    <mergeCell ref="F2:G2"/>
  </mergeCells>
  <conditionalFormatting sqref="G14">
    <cfRule type="cellIs" priority="2" operator="equal" aboveAverage="0" equalAverage="0" bottom="0" percent="0" rank="0" text="" dxfId="0">
      <formula>0</formula>
    </cfRule>
  </conditionalFormatting>
  <conditionalFormatting sqref="G14">
    <cfRule type="cellIs" priority="3" operator="greaterThan" aboveAverage="0" equalAverage="0" bottom="0" percent="0" rank="0" text="" dxfId="1">
      <formula>0</formula>
    </cfRule>
  </conditionalFormatting>
  <conditionalFormatting sqref="G14">
    <cfRule type="cellIs" priority="4" operator="lessThan" aboveAverage="0" equalAverage="0" bottom="0" percent="0" rank="0" text="" dxfId="0">
      <formula>0</formula>
    </cfRule>
  </conditionalFormatting>
  <conditionalFormatting sqref="G15">
    <cfRule type="cellIs" priority="5" operator="equal" aboveAverage="0" equalAverage="0" bottom="0" percent="0" rank="0" text="" dxfId="0">
      <formula>0</formula>
    </cfRule>
  </conditionalFormatting>
  <conditionalFormatting sqref="G15">
    <cfRule type="cellIs" priority="6" operator="lessThan" aboveAverage="0" equalAverage="0" bottom="0" percent="0" rank="0" text="" dxfId="0">
      <formula>0</formula>
    </cfRule>
  </conditionalFormatting>
  <conditionalFormatting sqref="G15">
    <cfRule type="cellIs" priority="7" operator="greaterThan" aboveAverage="0" equalAverage="0" bottom="0" percent="0" rank="0" text="" dxfId="1">
      <formula>0</formula>
    </cfRule>
  </conditionalFormatting>
  <dataValidations count="3">
    <dataValidation allowBlank="true" operator="between" showDropDown="false" showErrorMessage="true" showInputMessage="false" sqref="C6" type="list">
      <formula1>$J$8:$J$18</formula1>
      <formula2>0</formula2>
    </dataValidation>
    <dataValidation allowBlank="true" operator="greaterThanOrEqual" prompt="Ruimte is op! - Het maximum bruikbare oppervlakte is bereikt!" showDropDown="false" showErrorMessage="true" showInputMessage="true" sqref="G14" type="decimal">
      <formula1>0</formula1>
      <formula2>0</formula2>
    </dataValidation>
    <dataValidation allowBlank="true" operator="greaterThanOrEqual" showDropDown="false" showErrorMessage="true" showInputMessage="false" sqref="J14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LibreOffice/5.3.4.2$Windows_x86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2019-10-16T08:45:42Z</dcterms:created>
  <dc:creator>Roberto Paulusma</dc:creator>
  <dc:description/>
  <dc:language>nl-NL</dc:language>
  <cp:lastModifiedBy/>
  <dcterms:modified xsi:type="dcterms:W3CDTF">2020-03-19T21:37:29Z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0x0101008C990E2D04C2C54C953DECCB39BB3BCB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